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960" windowHeight="11325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E34" i="1"/>
  <c r="E32"/>
  <c r="F18"/>
  <c r="J18" s="1"/>
  <c r="E18" s="1"/>
  <c r="J17"/>
  <c r="E17"/>
  <c r="G17" s="1"/>
  <c r="J16"/>
  <c r="E16"/>
  <c r="G16" s="1"/>
  <c r="J15"/>
  <c r="E15"/>
  <c r="G15" s="1"/>
  <c r="J14"/>
  <c r="E14"/>
  <c r="G14" s="1"/>
  <c r="J13"/>
  <c r="E13"/>
  <c r="G13" s="1"/>
  <c r="I12"/>
  <c r="J12" s="1"/>
  <c r="H12"/>
  <c r="G12"/>
  <c r="E11"/>
  <c r="H11" s="1"/>
  <c r="G10"/>
  <c r="F10"/>
  <c r="F19" s="1"/>
  <c r="D10"/>
  <c r="D19" s="1"/>
  <c r="H18" l="1"/>
  <c r="G18"/>
  <c r="H10"/>
  <c r="G11"/>
  <c r="G19" s="1"/>
  <c r="H13"/>
  <c r="H14"/>
  <c r="H15"/>
  <c r="H16"/>
  <c r="H17"/>
  <c r="E19"/>
  <c r="I19"/>
  <c r="H19" l="1"/>
</calcChain>
</file>

<file path=xl/sharedStrings.xml><?xml version="1.0" encoding="utf-8"?>
<sst xmlns="http://schemas.openxmlformats.org/spreadsheetml/2006/main" count="65" uniqueCount="46">
  <si>
    <t>Отчет о доходах и расходах за 2014 год по жилому дому ул. Дружбы Народов  29</t>
  </si>
  <si>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</si>
  <si>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</si>
  <si>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</si>
  <si>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</si>
  <si>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</si>
  <si>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</si>
  <si>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</si>
  <si>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Задолженность по кварплате и текущему ремонту на 01.01.14г.(+долг,     -переплата</t>
  </si>
  <si>
    <t>Доходы</t>
  </si>
  <si>
    <t>Задолженность по кварплате и текущему ремонту за 2014 г. на 01.01.14г.(+долг,       -переплата)</t>
  </si>
  <si>
    <t>Всего задолженность по кварплате и текущему ремонту на 01.01.15г.(с учетом долга на начало года)</t>
  </si>
  <si>
    <t>(платежи населения начисленные)</t>
  </si>
  <si>
    <t>(платежи населения оплаченные)</t>
  </si>
  <si>
    <t xml:space="preserve"> ТО и  тех.ремонт  внутридомового оборудования</t>
  </si>
  <si>
    <t>тыс</t>
  </si>
  <si>
    <t>Техобслуживание внутридомового оборудования</t>
  </si>
  <si>
    <t>Текущий ремонт внутридомового оборудования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</si>
  <si>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</si>
  <si>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</si>
  <si>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</si>
  <si>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</si>
  <si>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Сан.очистка-вывоз ТБО, включая утилизацию</t>
  </si>
  <si>
    <t>Техобслуживание и ремонт общедом.приборов учета</t>
  </si>
  <si>
    <t>ИТОГО:</t>
  </si>
  <si>
    <t>Основные показатели жилого дома за 2014 год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</si>
  <si>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</si>
  <si>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</si>
  <si>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</si>
  <si>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</si>
  <si>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</si>
  <si>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</si>
  <si>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</si>
  <si>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</si>
  <si>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</si>
  <si>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Факт выполненого текущего ремонта</t>
  </si>
  <si>
    <t>Установка кабеля,кабель-канала,светильников(корид.4эт-1под.восстановл.после пожара)</t>
  </si>
  <si>
    <t>Замена труб канализационных. кв 6.Установка огнетушителей (мусорокамера 1,2под)</t>
  </si>
  <si>
    <t>Смена канализ. Труб кв 67</t>
  </si>
  <si>
    <t>Смена радиаторов кв 80</t>
  </si>
  <si>
    <t>Покос травы</t>
  </si>
  <si>
    <t xml:space="preserve">Изготовление шайб  сантехнических </t>
  </si>
  <si>
    <t>Задолженность по адресной программе капитального ремонта:</t>
  </si>
  <si>
    <t xml:space="preserve"> кв 28   на сумму - 1576,43руб.</t>
  </si>
  <si>
    <t>Генеральный директор ООО "НЖК</t>
  </si>
  <si>
    <t>М.В. Сечина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</si>
</sst>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1" xfId="0" applyFill="1" applyBorder="1"/>
    <xf numFmtId="164" fontId="0" fillId="2" borderId="5" xfId="0" applyNumberForma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164" fontId="0" fillId="2" borderId="12" xfId="0" applyNumberFormat="1" applyFon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164" fontId="0" fillId="2" borderId="0" xfId="0" applyNumberFormat="1" applyFont="1" applyFill="1"/>
    <xf numFmtId="0" fontId="0" fillId="2" borderId="13" xfId="0" applyFill="1" applyBorder="1"/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/>
    <xf numFmtId="2" fontId="2" fillId="2" borderId="16" xfId="0" applyNumberFormat="1" applyFont="1" applyFill="1" applyBorder="1" applyAlignment="1">
      <alignment horizontal="center"/>
    </xf>
    <xf numFmtId="2" fontId="2" fillId="2" borderId="17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6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0" fillId="2" borderId="17" xfId="0" applyFont="1" applyFill="1" applyBorder="1"/>
    <xf numFmtId="0" fontId="0" fillId="2" borderId="2" xfId="0" applyFont="1" applyFill="1" applyBorder="1"/>
    <xf numFmtId="0" fontId="0" fillId="2" borderId="5" xfId="0" applyFont="1" applyFill="1" applyBorder="1"/>
    <xf numFmtId="0" fontId="0" fillId="2" borderId="19" xfId="0" applyFont="1" applyFill="1" applyBorder="1" applyAlignment="1">
      <alignment horizontal="center"/>
    </xf>
    <xf numFmtId="0" fontId="0" fillId="2" borderId="20" xfId="0" applyFill="1" applyBorder="1"/>
    <xf numFmtId="0" fontId="0" fillId="2" borderId="20" xfId="0" applyFont="1" applyFill="1" applyBorder="1"/>
    <xf numFmtId="0" fontId="0" fillId="2" borderId="21" xfId="0" applyFont="1" applyFill="1" applyBorder="1"/>
    <xf numFmtId="0" fontId="0" fillId="2" borderId="16" xfId="0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J43"/>
  <sheetViews>
    <sheetView tabSelected="1" topLeftCell="A9" workbookViewId="0">
      <selection activeCell="A3" sqref="A3:H36"/>
    </sheetView>
  </sheetViews>
  <sheetFormatPr defaultRowHeight="12.75"/>
  <cols>
    <col min="1" max="1" width="2.42578125" style="1" customWidth="1"/>
    <col min="2" max="2" width="76.28515625" style="2" customWidth="1"/>
    <col min="3" max="3" width="7" style="1" customWidth="1"/>
    <col min="4" max="4" width="14.140625" style="2" customWidth="1"/>
    <col min="5" max="5" width="11.28515625" style="2" customWidth="1"/>
    <col min="6" max="6" width="11.85546875" style="2" customWidth="1"/>
    <col min="7" max="7" width="12.5703125" style="2" customWidth="1"/>
    <col min="8" max="8" width="20.42578125" style="2" customWidth="1"/>
    <col min="9" max="14" width="0" style="2" hidden="1" customWidth="1"/>
    <col min="15" max="16384" width="9.140625" style="2"/>
  </cols>
  <sheetData>
    <row r="3" spans="1:10" ht="15.75">
      <c r="B3" s="59" t="s">
        <v>0</v>
      </c>
      <c r="C3" s="59"/>
      <c r="D3" s="59"/>
      <c r="E3" s="59"/>
      <c r="F3" s="59"/>
      <c r="G3" s="59"/>
      <c r="H3" s="59"/>
    </row>
    <row r="4" spans="1:10">
      <c r="B4" s="3" t="s">
        <v>1</v>
      </c>
      <c r="C4" s="4">
        <v>2929</v>
      </c>
      <c r="D4" s="3" t="s">
        <v>2</v>
      </c>
      <c r="E4" s="1"/>
      <c r="F4" s="1"/>
      <c r="G4" s="1"/>
      <c r="H4" s="1"/>
    </row>
    <row r="5" spans="1:10">
      <c r="A5" s="5"/>
      <c r="B5" s="3" t="s">
        <v>3</v>
      </c>
      <c r="C5" s="4">
        <v>166</v>
      </c>
      <c r="D5" s="3" t="s">
        <v>4</v>
      </c>
      <c r="E5" s="6"/>
      <c r="F5" s="6"/>
      <c r="G5" s="6"/>
      <c r="H5" s="6"/>
    </row>
    <row r="6" spans="1:10" ht="13.5" thickBot="1">
      <c r="B6" s="60"/>
      <c r="C6" s="60"/>
      <c r="D6" s="60"/>
      <c r="E6" s="60"/>
      <c r="F6" s="60"/>
      <c r="G6" s="60"/>
      <c r="H6" s="60"/>
    </row>
    <row r="7" spans="1:10">
      <c r="A7" s="61" t="s">
        <v>5</v>
      </c>
      <c r="B7" s="63" t="s">
        <v>6</v>
      </c>
      <c r="C7" s="63" t="s">
        <v>7</v>
      </c>
      <c r="D7" s="65" t="s">
        <v>8</v>
      </c>
      <c r="E7" s="63" t="s">
        <v>9</v>
      </c>
      <c r="F7" s="63"/>
      <c r="G7" s="65" t="s">
        <v>10</v>
      </c>
      <c r="H7" s="66" t="s">
        <v>11</v>
      </c>
    </row>
    <row r="8" spans="1:10" ht="120" customHeight="1">
      <c r="A8" s="62"/>
      <c r="B8" s="64"/>
      <c r="C8" s="64"/>
      <c r="D8" s="64"/>
      <c r="E8" s="7" t="s">
        <v>12</v>
      </c>
      <c r="F8" s="8" t="s">
        <v>13</v>
      </c>
      <c r="G8" s="64"/>
      <c r="H8" s="67"/>
    </row>
    <row r="9" spans="1:10" ht="13.5" thickBot="1">
      <c r="A9" s="9">
        <v>1</v>
      </c>
      <c r="B9" s="10">
        <v>2</v>
      </c>
      <c r="C9" s="10">
        <v>3</v>
      </c>
      <c r="D9" s="10">
        <v>4</v>
      </c>
      <c r="E9" s="11">
        <v>5</v>
      </c>
      <c r="F9" s="10">
        <v>6</v>
      </c>
      <c r="G9" s="10">
        <v>7</v>
      </c>
      <c r="H9" s="12">
        <v>8</v>
      </c>
    </row>
    <row r="10" spans="1:10" ht="13.5" thickTop="1">
      <c r="A10" s="13">
        <v>1</v>
      </c>
      <c r="B10" s="14" t="s">
        <v>14</v>
      </c>
      <c r="C10" s="15" t="s">
        <v>15</v>
      </c>
      <c r="D10" s="16">
        <f>202.97-28.58-28.58</f>
        <v>145.81</v>
      </c>
      <c r="E10" s="17"/>
      <c r="F10" s="18">
        <f>69.78+0.67</f>
        <v>70.45</v>
      </c>
      <c r="G10" s="19">
        <f>E10-F10</f>
        <v>-70.45</v>
      </c>
      <c r="H10" s="20">
        <f>D10+E10-F10-14.2</f>
        <v>61.16</v>
      </c>
      <c r="J10" s="21"/>
    </row>
    <row r="11" spans="1:10">
      <c r="A11" s="13">
        <v>2</v>
      </c>
      <c r="B11" s="14" t="s">
        <v>16</v>
      </c>
      <c r="C11" s="15" t="s">
        <v>15</v>
      </c>
      <c r="D11" s="16"/>
      <c r="E11" s="17">
        <f>260.25-0.54</f>
        <v>259.70999999999998</v>
      </c>
      <c r="F11" s="18">
        <v>199.64</v>
      </c>
      <c r="G11" s="19">
        <f>E11-F11</f>
        <v>60.069999999999993</v>
      </c>
      <c r="H11" s="20">
        <f>D11+E11-F11</f>
        <v>60.069999999999993</v>
      </c>
      <c r="I11" s="2">
        <v>60.07</v>
      </c>
      <c r="J11" s="21"/>
    </row>
    <row r="12" spans="1:10">
      <c r="A12" s="13">
        <v>3</v>
      </c>
      <c r="B12" s="14" t="s">
        <v>17</v>
      </c>
      <c r="C12" s="15" t="s">
        <v>15</v>
      </c>
      <c r="D12" s="16"/>
      <c r="E12" s="17">
        <v>172.04</v>
      </c>
      <c r="F12" s="18">
        <v>160.24</v>
      </c>
      <c r="G12" s="19">
        <f>E12-F12</f>
        <v>11.799999999999983</v>
      </c>
      <c r="H12" s="20">
        <f>D12+E12-F12</f>
        <v>11.799999999999983</v>
      </c>
      <c r="I12" s="2">
        <f>80.54-7.58</f>
        <v>72.960000000000008</v>
      </c>
      <c r="J12" s="21">
        <f t="shared" ref="J12:J18" si="0">I12-D12+F12</f>
        <v>233.20000000000002</v>
      </c>
    </row>
    <row r="13" spans="1:10">
      <c r="A13" s="13">
        <v>4</v>
      </c>
      <c r="B13" s="14" t="s">
        <v>18</v>
      </c>
      <c r="C13" s="15" t="s">
        <v>15</v>
      </c>
      <c r="D13" s="16">
        <v>39.700000000000003</v>
      </c>
      <c r="E13" s="17">
        <f t="shared" ref="E13:E18" si="1">J13</f>
        <v>117.16</v>
      </c>
      <c r="F13" s="18">
        <v>119.8</v>
      </c>
      <c r="G13" s="19">
        <f t="shared" ref="G13:G18" si="2">E13-F13</f>
        <v>-2.6400000000000006</v>
      </c>
      <c r="H13" s="20">
        <f t="shared" ref="H13:H18" si="3">D13+E13-F13</f>
        <v>37.060000000000016</v>
      </c>
      <c r="I13" s="2">
        <v>37.06</v>
      </c>
      <c r="J13" s="21">
        <f t="shared" si="0"/>
        <v>117.16</v>
      </c>
    </row>
    <row r="14" spans="1:10">
      <c r="A14" s="13">
        <v>5</v>
      </c>
      <c r="B14" s="22" t="s">
        <v>19</v>
      </c>
      <c r="C14" s="15" t="s">
        <v>15</v>
      </c>
      <c r="D14" s="16">
        <v>32.75</v>
      </c>
      <c r="E14" s="17">
        <f t="shared" si="1"/>
        <v>96.69</v>
      </c>
      <c r="F14" s="18">
        <v>97.2</v>
      </c>
      <c r="G14" s="19">
        <f t="shared" si="2"/>
        <v>-0.51000000000000512</v>
      </c>
      <c r="H14" s="20">
        <f t="shared" si="3"/>
        <v>32.239999999999995</v>
      </c>
      <c r="I14" s="2">
        <v>32.24</v>
      </c>
      <c r="J14" s="21">
        <f t="shared" si="0"/>
        <v>96.69</v>
      </c>
    </row>
    <row r="15" spans="1:10">
      <c r="A15" s="13">
        <v>6</v>
      </c>
      <c r="B15" s="22" t="s">
        <v>20</v>
      </c>
      <c r="C15" s="15" t="s">
        <v>15</v>
      </c>
      <c r="D15" s="16">
        <v>20.07</v>
      </c>
      <c r="E15" s="17">
        <f t="shared" si="1"/>
        <v>59.64</v>
      </c>
      <c r="F15" s="18">
        <v>59.83</v>
      </c>
      <c r="G15" s="19">
        <f t="shared" si="2"/>
        <v>-0.18999999999999773</v>
      </c>
      <c r="H15" s="20">
        <f t="shared" si="3"/>
        <v>19.88000000000001</v>
      </c>
      <c r="I15" s="2">
        <v>19.88</v>
      </c>
      <c r="J15" s="21">
        <f t="shared" si="0"/>
        <v>59.64</v>
      </c>
    </row>
    <row r="16" spans="1:10">
      <c r="A16" s="13">
        <v>7</v>
      </c>
      <c r="B16" s="22" t="s">
        <v>21</v>
      </c>
      <c r="C16" s="15" t="s">
        <v>15</v>
      </c>
      <c r="D16" s="16">
        <v>23.63</v>
      </c>
      <c r="E16" s="17">
        <f t="shared" si="1"/>
        <v>67.569999999999993</v>
      </c>
      <c r="F16" s="18">
        <v>72.58</v>
      </c>
      <c r="G16" s="19">
        <f t="shared" si="2"/>
        <v>-5.0100000000000051</v>
      </c>
      <c r="H16" s="20">
        <f t="shared" si="3"/>
        <v>18.61999999999999</v>
      </c>
      <c r="I16" s="2">
        <v>18.62</v>
      </c>
      <c r="J16" s="21">
        <f t="shared" si="0"/>
        <v>67.569999999999993</v>
      </c>
    </row>
    <row r="17" spans="1:10">
      <c r="A17" s="13">
        <v>8</v>
      </c>
      <c r="B17" s="22" t="s">
        <v>22</v>
      </c>
      <c r="C17" s="15" t="s">
        <v>15</v>
      </c>
      <c r="D17" s="16">
        <v>17.670000000000002</v>
      </c>
      <c r="E17" s="17">
        <f t="shared" si="1"/>
        <v>67.400000000000006</v>
      </c>
      <c r="F17" s="18">
        <v>66.290000000000006</v>
      </c>
      <c r="G17" s="19">
        <f t="shared" si="2"/>
        <v>1.1099999999999994</v>
      </c>
      <c r="H17" s="20">
        <f t="shared" si="3"/>
        <v>18.78</v>
      </c>
      <c r="I17" s="2">
        <v>18.78</v>
      </c>
      <c r="J17" s="21">
        <f t="shared" si="0"/>
        <v>67.400000000000006</v>
      </c>
    </row>
    <row r="18" spans="1:10">
      <c r="A18" s="13">
        <v>9</v>
      </c>
      <c r="B18" s="22" t="s">
        <v>23</v>
      </c>
      <c r="C18" s="15" t="s">
        <v>15</v>
      </c>
      <c r="D18" s="16"/>
      <c r="E18" s="17">
        <f t="shared" si="1"/>
        <v>77.149999999999991</v>
      </c>
      <c r="F18" s="18">
        <f>48.37+11.76</f>
        <v>60.129999999999995</v>
      </c>
      <c r="G18" s="19">
        <f t="shared" si="2"/>
        <v>17.019999999999996</v>
      </c>
      <c r="H18" s="20">
        <f t="shared" si="3"/>
        <v>17.019999999999996</v>
      </c>
      <c r="I18" s="2">
        <v>17.02</v>
      </c>
      <c r="J18" s="21">
        <f t="shared" si="0"/>
        <v>77.149999999999991</v>
      </c>
    </row>
    <row r="19" spans="1:10" ht="13.5" thickBot="1">
      <c r="A19" s="23"/>
      <c r="B19" s="24" t="s">
        <v>24</v>
      </c>
      <c r="C19" s="15" t="s">
        <v>15</v>
      </c>
      <c r="D19" s="25">
        <f>SUM(D10:D18)</f>
        <v>279.63</v>
      </c>
      <c r="E19" s="25">
        <f>SUM(E10:E18)</f>
        <v>917.3599999999999</v>
      </c>
      <c r="F19" s="25">
        <f>SUM(F10:F18)</f>
        <v>906.16000000000008</v>
      </c>
      <c r="G19" s="25">
        <f>SUM(G10:G18)-G12</f>
        <v>-0.60000000000002274</v>
      </c>
      <c r="H19" s="26">
        <f>SUM(H10:H18)</f>
        <v>276.63</v>
      </c>
      <c r="I19" s="2">
        <f>SUM(I10:I18)</f>
        <v>276.63</v>
      </c>
    </row>
    <row r="20" spans="1:10" ht="13.5" thickBot="1">
      <c r="A20" s="56" t="s">
        <v>25</v>
      </c>
      <c r="B20" s="56"/>
      <c r="C20" s="56"/>
      <c r="D20" s="56"/>
      <c r="E20" s="56"/>
      <c r="F20" s="56"/>
      <c r="G20" s="56"/>
      <c r="H20" s="56"/>
    </row>
    <row r="21" spans="1:10">
      <c r="A21" s="27">
        <v>1</v>
      </c>
      <c r="B21" s="28" t="s">
        <v>26</v>
      </c>
      <c r="C21" s="29" t="s">
        <v>2</v>
      </c>
      <c r="D21" s="57"/>
      <c r="E21" s="57"/>
      <c r="F21" s="57"/>
      <c r="G21" s="57"/>
      <c r="H21" s="30">
        <v>10990</v>
      </c>
    </row>
    <row r="22" spans="1:10">
      <c r="A22" s="13">
        <v>2</v>
      </c>
      <c r="B22" s="31" t="s">
        <v>27</v>
      </c>
      <c r="C22" s="32" t="s">
        <v>28</v>
      </c>
      <c r="D22" s="58"/>
      <c r="E22" s="58"/>
      <c r="F22" s="58"/>
      <c r="G22" s="58"/>
      <c r="H22" s="33">
        <v>27162</v>
      </c>
    </row>
    <row r="23" spans="1:10">
      <c r="A23" s="13">
        <v>3</v>
      </c>
      <c r="B23" s="31" t="s">
        <v>29</v>
      </c>
      <c r="C23" s="32" t="s">
        <v>30</v>
      </c>
      <c r="D23" s="58"/>
      <c r="E23" s="58"/>
      <c r="F23" s="58"/>
      <c r="G23" s="58"/>
      <c r="H23" s="33">
        <v>262.74</v>
      </c>
    </row>
    <row r="24" spans="1:10">
      <c r="A24" s="13">
        <v>4</v>
      </c>
      <c r="B24" s="31" t="s">
        <v>31</v>
      </c>
      <c r="C24" s="32" t="s">
        <v>30</v>
      </c>
      <c r="D24" s="58"/>
      <c r="E24" s="58"/>
      <c r="F24" s="58"/>
      <c r="G24" s="58"/>
      <c r="H24" s="33">
        <v>36.44</v>
      </c>
    </row>
    <row r="25" spans="1:10">
      <c r="A25" s="13">
        <v>5</v>
      </c>
      <c r="B25" s="31" t="s">
        <v>32</v>
      </c>
      <c r="C25" s="32" t="s">
        <v>33</v>
      </c>
      <c r="D25" s="58"/>
      <c r="E25" s="58"/>
      <c r="F25" s="58"/>
      <c r="G25" s="58"/>
      <c r="H25" s="33">
        <v>115</v>
      </c>
    </row>
    <row r="26" spans="1:10" ht="13.5" thickBot="1">
      <c r="A26" s="34">
        <v>6</v>
      </c>
      <c r="B26" s="35" t="s">
        <v>34</v>
      </c>
      <c r="C26" s="36" t="s">
        <v>33</v>
      </c>
      <c r="D26" s="54"/>
      <c r="E26" s="54"/>
      <c r="F26" s="54"/>
      <c r="G26" s="54"/>
      <c r="H26" s="37">
        <v>115</v>
      </c>
    </row>
    <row r="27" spans="1:10" ht="13.5" thickBot="1">
      <c r="A27" s="55" t="s">
        <v>35</v>
      </c>
      <c r="B27" s="55"/>
      <c r="C27" s="55"/>
      <c r="D27" s="55"/>
      <c r="E27" s="55"/>
      <c r="F27" s="55"/>
      <c r="G27" s="55"/>
      <c r="H27" s="55"/>
    </row>
    <row r="28" spans="1:10" ht="25.5" customHeight="1" thickBot="1">
      <c r="A28" s="27">
        <v>1</v>
      </c>
      <c r="B28" s="28" t="s">
        <v>36</v>
      </c>
      <c r="C28" s="29" t="s">
        <v>15</v>
      </c>
      <c r="D28" s="38"/>
      <c r="E28" s="30">
        <v>19.170000000000002</v>
      </c>
    </row>
    <row r="29" spans="1:10" ht="13.5" thickBot="1">
      <c r="A29" s="13">
        <v>2</v>
      </c>
      <c r="B29" s="31" t="s">
        <v>37</v>
      </c>
      <c r="C29" s="29" t="s">
        <v>15</v>
      </c>
      <c r="D29" s="39"/>
      <c r="E29" s="33">
        <v>8</v>
      </c>
    </row>
    <row r="30" spans="1:10" ht="13.5" thickBot="1">
      <c r="A30" s="40">
        <v>3</v>
      </c>
      <c r="B30" s="41" t="s">
        <v>38</v>
      </c>
      <c r="C30" s="29" t="s">
        <v>15</v>
      </c>
      <c r="D30" s="42"/>
      <c r="E30" s="43">
        <v>2.9</v>
      </c>
    </row>
    <row r="31" spans="1:10" ht="13.5" thickBot="1">
      <c r="A31" s="40">
        <v>4</v>
      </c>
      <c r="B31" s="41" t="s">
        <v>39</v>
      </c>
      <c r="C31" s="29" t="s">
        <v>15</v>
      </c>
      <c r="D31" s="42"/>
      <c r="E31" s="43">
        <v>8.68</v>
      </c>
    </row>
    <row r="32" spans="1:10" ht="13.5" thickBot="1">
      <c r="A32" s="40">
        <v>5</v>
      </c>
      <c r="B32" s="41" t="s">
        <v>40</v>
      </c>
      <c r="C32" s="29" t="s">
        <v>15</v>
      </c>
      <c r="D32" s="42"/>
      <c r="E32" s="43">
        <f>1.99+1.72</f>
        <v>3.71</v>
      </c>
    </row>
    <row r="33" spans="1:8" ht="13.5" thickBot="1">
      <c r="A33" s="40">
        <v>6</v>
      </c>
      <c r="B33" s="41" t="s">
        <v>41</v>
      </c>
      <c r="C33" s="29" t="s">
        <v>15</v>
      </c>
      <c r="D33" s="42"/>
      <c r="E33" s="43">
        <v>0.3</v>
      </c>
    </row>
    <row r="34" spans="1:8" ht="13.5" thickBot="1">
      <c r="A34" s="34"/>
      <c r="B34" s="44"/>
      <c r="C34" s="29" t="s">
        <v>15</v>
      </c>
      <c r="D34" s="44"/>
      <c r="E34" s="37">
        <f>SUM(E28:E33)</f>
        <v>42.76</v>
      </c>
    </row>
    <row r="35" spans="1:8">
      <c r="A35" s="45"/>
      <c r="B35" s="46" t="s">
        <v>42</v>
      </c>
      <c r="C35" s="47"/>
      <c r="D35" s="48"/>
      <c r="E35" s="48"/>
    </row>
    <row r="36" spans="1:8">
      <c r="A36" s="45"/>
      <c r="B36" s="46" t="s">
        <v>43</v>
      </c>
      <c r="C36" s="47"/>
      <c r="D36" s="48"/>
      <c r="E36" s="48"/>
    </row>
    <row r="38" spans="1:8" ht="15.75">
      <c r="A38" s="5"/>
      <c r="B38" s="49"/>
      <c r="C38" s="50"/>
      <c r="D38" s="49"/>
      <c r="E38" s="49"/>
      <c r="F38" s="51"/>
      <c r="G38" s="51"/>
      <c r="H38" s="51"/>
    </row>
    <row r="39" spans="1:8" ht="15">
      <c r="B39" s="52"/>
      <c r="C39" s="53"/>
      <c r="D39" s="52"/>
      <c r="E39" s="52"/>
    </row>
    <row r="42" spans="1:8" ht="15.75">
      <c r="B42" s="49" t="s">
        <v>44</v>
      </c>
      <c r="C42" s="50"/>
      <c r="D42" s="49"/>
      <c r="E42" s="49" t="s">
        <v>45</v>
      </c>
      <c r="F42" s="51"/>
    </row>
    <row r="43" spans="1:8" ht="15">
      <c r="B43" s="52"/>
      <c r="C43" s="53"/>
      <c r="D43" s="52"/>
      <c r="E43" s="52"/>
    </row>
  </sheetData>
  <mergeCells count="17">
    <mergeCell ref="B3:H3"/>
    <mergeCell ref="B6:H6"/>
    <mergeCell ref="A7:A8"/>
    <mergeCell ref="B7:B8"/>
    <mergeCell ref="C7:C8"/>
    <mergeCell ref="D7:D8"/>
    <mergeCell ref="E7:F7"/>
    <mergeCell ref="G7:G8"/>
    <mergeCell ref="H7:H8"/>
    <mergeCell ref="D26:G26"/>
    <mergeCell ref="A27:H27"/>
    <mergeCell ref="A20:H20"/>
    <mergeCell ref="D21:G21"/>
    <mergeCell ref="D22:G22"/>
    <mergeCell ref="D23:G23"/>
    <mergeCell ref="D24:G24"/>
    <mergeCell ref="D25:G25"/>
  </mergeCells>
  <pageMargins left="0.27" right="0.27" top="0.43307086614173229" bottom="0.5" header="0.22" footer="0.51181102362204722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cp:lastPrinted>2015-03-13T02:56:56Z</cp:lastPrinted>
  <dcterms:created xsi:type="dcterms:W3CDTF">2015-03-04T05:42:42Z</dcterms:created>
  <dcterms:modified xsi:type="dcterms:W3CDTF">2015-03-13T02:56:59Z</dcterms:modified>
</cp:coreProperties>
</file>